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<sst xmlns="http://schemas.openxmlformats.org/spreadsheetml/2006/main" count="639" uniqueCount="317">
  <si>
    <t>“2025-2026学年世界机器人大会青少年机器人设计与信息素养大赛”机器人设计项目-福建省选拔赛(三季度 7月)获奖名单(球机对抗、编程任务)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</si>
  <si>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</si>
  <si>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</si>
  <si>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</si>
  <si>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</si>
  <si>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</si>
  <si>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</si>
  <si>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</si>
  <si>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</si>
  <si>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</si>
  <si>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</si>
  <si>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</si>
  <si>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</si>
  <si>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P6Y5J5AaZ-80-003-OW-000-WwV-042-1-5Fk-03-Tz3</t>
  </si>
  <si>
    <t>地空协同挑战赛项</t>
  </si>
  <si>
    <t>球机对抗</t>
  </si>
  <si>
    <t>小学组</t>
  </si>
  <si>
    <t>龙岩市教科院附小2队</t>
  </si>
  <si>
    <t>龙岩市教育科学研究院附属小学</t>
  </si>
  <si>
    <t>黄洁</t>
  </si>
  <si>
    <t>孙嘉煦|卢佳怡|林忻龙</t>
  </si>
  <si>
    <t>一等奖(冠军)</t>
  </si>
  <si>
    <t>P6Y5JqASA-80-003-Rj-000-6Yy-042-1-Tr9-03-FDZ</t>
  </si>
  <si>
    <t>水吉小学骄阳队</t>
  </si>
  <si>
    <t>南平市建阳区水吉中心小学</t>
  </si>
  <si>
    <t>童菲</t>
  </si>
  <si>
    <t>徐子豪|陈泽安|吴宁吉</t>
  </si>
  <si>
    <t>一等奖(亚军)</t>
  </si>
  <si>
    <t>P6Y5J5qSF-80-003-iJ-000-hVZ-042-1-2pf-03-QoH</t>
  </si>
  <si>
    <t>英才小鱼2队</t>
  </si>
  <si>
    <t>厦门英才学校</t>
  </si>
  <si>
    <t>倪以军</t>
  </si>
  <si>
    <t>伍昊茗|林子睿|林浩宇</t>
  </si>
  <si>
    <t>一等奖(季军)</t>
  </si>
  <si>
    <t>P6Y5JqASh-80-003-S3-000-JG7-042-1-o5c-03-0eI</t>
  </si>
  <si>
    <t>厦门西湖一队</t>
  </si>
  <si>
    <t>厦门西湖学校</t>
  </si>
  <si>
    <t>李智强</t>
  </si>
  <si>
    <t>李哲宇|李哲民|李哲东</t>
  </si>
  <si>
    <t>一等奖</t>
  </si>
  <si>
    <t>P6Y5JqAa3-80-003-GS-000-yGw-042-1-tfX-03-q7U</t>
  </si>
  <si>
    <t>水吉小学飞鹰队</t>
  </si>
  <si>
    <t>罗文俊</t>
  </si>
  <si>
    <t>罗宇恩|叶宇航|叶子骞</t>
  </si>
  <si>
    <t>P6Y5JqAa1-80-003-Ak-000-Eiz-042-1-NDq-03-Asn</t>
  </si>
  <si>
    <t>云霄实验小学一队</t>
  </si>
  <si>
    <t>云霄县实验小学</t>
  </si>
  <si>
    <t>李智强|马泽琪</t>
  </si>
  <si>
    <t>陈明佳|方培洋|张堉喆</t>
  </si>
  <si>
    <t>P6Y5JqAaQ-80-003-pS-000-QmX-042-1-Qlf-03-rYL</t>
  </si>
  <si>
    <t>南龙5队-宏炫洋队</t>
  </si>
  <si>
    <t>南安市团结小学 南安市厚德小学</t>
  </si>
  <si>
    <t>洪富强|张月芳</t>
  </si>
  <si>
    <t>侯耀宏|王梓炫|陈灿洋</t>
  </si>
  <si>
    <t>二等奖</t>
  </si>
  <si>
    <t>P6Y5JqASv-80-003-1C-000-vtg-042-1-Ukc-03-zX2</t>
  </si>
  <si>
    <t>新世纪1队</t>
  </si>
  <si>
    <t>泉州市新世纪职业培训学校</t>
  </si>
  <si>
    <t>王志凯|林彩珍</t>
  </si>
  <si>
    <t>陈焌锋|吴锶源|黄紫燚</t>
  </si>
  <si>
    <t>P6Y5JqASq-80-003-OO-000-h2T-042-1-B6u-03-58L</t>
  </si>
  <si>
    <t>飞翼小队</t>
  </si>
  <si>
    <t>泉州市台商投资区第八实验小学</t>
  </si>
  <si>
    <t>骆晶云</t>
  </si>
  <si>
    <t>骆泽杭|骆泽森|朱元翊</t>
  </si>
  <si>
    <t>P6Y5J5AaP-80-003-7g-000-abM-042-1-MIS-03-ryb</t>
  </si>
  <si>
    <t>宁师科创二队</t>
  </si>
  <si>
    <t>云县散打跆拳道协会</t>
  </si>
  <si>
    <t>董健行|池芳源</t>
  </si>
  <si>
    <t>章子睿|陈寅铭|曾清宸</t>
  </si>
  <si>
    <t>P6Y5JqASJ-80-003-8P-000-fyi-042-1-1w6-03-LBg</t>
  </si>
  <si>
    <t>福安凌云队</t>
  </si>
  <si>
    <t>福安市溪北洋新区第一小学</t>
  </si>
  <si>
    <t>郭明丰|宋楠</t>
  </si>
  <si>
    <t>陈博彧|缪安毅|陈振豪</t>
  </si>
  <si>
    <t>P6Y5JqAaD-80-003-Se-000-6Kt-042-1-xKP-03-WKi</t>
  </si>
  <si>
    <t>南龙2队-玥宇杰队</t>
  </si>
  <si>
    <t>南安市康美中心小学</t>
  </si>
  <si>
    <t>王问|苏燕婷</t>
  </si>
  <si>
    <t>苏玥|侯庆宇|苏绍杰</t>
  </si>
  <si>
    <t>P6Y5JqAal-80-003-Nk-000-Nid-042-1-D8g-03-jPX</t>
  </si>
  <si>
    <t>冠豸战隼队</t>
  </si>
  <si>
    <t>连城县冠豸小学</t>
  </si>
  <si>
    <t>沈锋|曹琴霞</t>
  </si>
  <si>
    <t>杨立景|谢梓馨|黄皓晨</t>
  </si>
  <si>
    <t>P6Y5JqAak-80-003-tN-000-Z4T-042-1-L7H-03-U6q</t>
  </si>
  <si>
    <t>冠豸飞鹰队</t>
  </si>
  <si>
    <t>郭海琴|罗志成</t>
  </si>
  <si>
    <t>杨志远|李相一|沈晨曦</t>
  </si>
  <si>
    <t>P6Y5J5Aao-80-003-xs-000-rsc-042-1-w7D-03-sUq</t>
  </si>
  <si>
    <t>龙岩市教科院附小3队</t>
  </si>
  <si>
    <t>陈榕</t>
  </si>
  <si>
    <t>陈宣玮|陈思丞|邱彤悦</t>
  </si>
  <si>
    <t>P6Y5J5AaU-80-003-nR-000-Wmq-042-1-rW9-03-6UG</t>
  </si>
  <si>
    <t>宁师科创四队</t>
  </si>
  <si>
    <t>云霄县散打跆拳道协会</t>
  </si>
  <si>
    <t>林盟旭|林盟曦|林亦鸿</t>
  </si>
  <si>
    <t>P6Y5J5AaX-80-003-9w-000-gDg-042-1-eMJ-03-1Oq</t>
  </si>
  <si>
    <t>龙岩市教科院附小1队</t>
  </si>
  <si>
    <t>刘乐弈|阙蒋晏|王御恒</t>
  </si>
  <si>
    <t>P6Y5JqASU-80-003-PI-000-Do9-042-1-KmX-03-Z4t</t>
  </si>
  <si>
    <t>聚安盛势队</t>
  </si>
  <si>
    <t>福建省福安市甘棠中心小学	福安市溪北洋新区第一小学</t>
  </si>
  <si>
    <t>缪政秦|邱佳颖|冯绮悦</t>
  </si>
  <si>
    <t>P6Y5J5Aa0-80-003-sg-000-zp8-042-1-RkX-03-muW</t>
  </si>
  <si>
    <t>悟道航空2队</t>
  </si>
  <si>
    <t>悟道航空</t>
  </si>
  <si>
    <t>林东南</t>
  </si>
  <si>
    <t>杨哲甯|张耀匀|吴怡瑞</t>
  </si>
  <si>
    <t>P6Y5J5qSD-80-003-oK-000-TnN-042-1-beb-03-vf2</t>
  </si>
  <si>
    <t>英才小鱼1队</t>
  </si>
  <si>
    <t>简钰涛|林景锋|杨佳翰</t>
  </si>
  <si>
    <t>三等奖</t>
  </si>
  <si>
    <t>P6Y5J5qSr-80-003-e1-000-WbV-042-1-CDi-03-8gS</t>
  </si>
  <si>
    <t>英才小鱼3队</t>
  </si>
  <si>
    <t>李恩硕|林秋晨|陈鹏斌</t>
  </si>
  <si>
    <t>P6Y5J5Aa5-80-003-5p-000-n1F-042-1-kag-03-egX</t>
  </si>
  <si>
    <t>连城实小梦想队</t>
  </si>
  <si>
    <t>连城县实验小学</t>
  </si>
  <si>
    <t>黄晓婷|罗桂龙</t>
  </si>
  <si>
    <t>李泓儒|曹涵轩|谢宸韵</t>
  </si>
  <si>
    <t>P6Y5JqAar-80-003-Os-000-lcD-042-1-MW7-03-9Mt</t>
  </si>
  <si>
    <t>悟道航空1队</t>
  </si>
  <si>
    <t>孙盛杰|杨哲淳|熊添祺</t>
  </si>
  <si>
    <t>P6Y5JqAaR-80-003-UY-000-myI-042-1-XPO-03-Jpe</t>
  </si>
  <si>
    <t>南龙6队-霈乐博队</t>
  </si>
  <si>
    <t>南安市团结小学</t>
  </si>
  <si>
    <t>林增发|黄玉双</t>
  </si>
  <si>
    <t>黄信霈|黄楚乐|黄煜博</t>
  </si>
  <si>
    <t>P6Y5J5Aaw-80-003-IP-000-XiG-042-1-7Hf-03-rJz</t>
  </si>
  <si>
    <t>龙岩市教科院附小4队</t>
  </si>
  <si>
    <t>林扬景|林奕岑|吴锦洋</t>
  </si>
  <si>
    <t>P6Y5J5AaS-80-003-4I-000-9xR-042-1-UWH-03-iIt</t>
  </si>
  <si>
    <t>宁师科创三队</t>
  </si>
  <si>
    <t>李逸轩|陈疏檀|苏京点</t>
  </si>
  <si>
    <t>P6Y5J5AaG-80-003-vO-000-ual-042-1-KtZ-03-ISk</t>
  </si>
  <si>
    <t>云霄县实验小学二队</t>
  </si>
  <si>
    <t>马泽琪</t>
  </si>
  <si>
    <t>方禹希|郑允和|陈忆佳</t>
  </si>
  <si>
    <t>P6Y5JqAaK-80-003-mi-000-4I1-042-1-7rx-03-0Nq</t>
  </si>
  <si>
    <t>南龙3队-宇煜驰队</t>
  </si>
  <si>
    <t>南安市兰田小学</t>
  </si>
  <si>
    <t>林丽萍|袁太平</t>
  </si>
  <si>
    <t>黄宇翔|林煜翔|傅烨驰</t>
  </si>
  <si>
    <t>P6Y5J5AaM-80-003-6u-000-Utn-042-1-xcR-03-hwu</t>
  </si>
  <si>
    <t>宁师科创一队</t>
  </si>
  <si>
    <t>李昌儒|王启沣|刘洛含</t>
  </si>
  <si>
    <t>P6Y5JqAa0-80-003-l5-000-Yez-042-1-i3a-03-0uH</t>
  </si>
  <si>
    <t>云创飞手一队</t>
  </si>
  <si>
    <t>李嘉铖</t>
  </si>
  <si>
    <t>陈泊廷|何弈瑾|韩佰轩</t>
  </si>
  <si>
    <t>P6Y5J5Aa7-80-003-Q2-000-x83-042-1-nwJ-03-by4</t>
  </si>
  <si>
    <t>连城县实验小学争锋队</t>
  </si>
  <si>
    <t>周榕|罗明德</t>
  </si>
  <si>
    <t>李芃成|邹博凯|张旭辉</t>
  </si>
  <si>
    <t>P6Y5J5AaK-80-003-C8-000-EbU-042-1-RMM-03-hDQ</t>
  </si>
  <si>
    <t>第二实验小学队</t>
  </si>
  <si>
    <t>云霄县第二实验小学</t>
  </si>
  <si>
    <t>方艺群|李智政</t>
  </si>
  <si>
    <t>翁旖瑞|施辰煜|吴泽兴</t>
  </si>
  <si>
    <t>P6Y5JqASV-80-003-BS-000-6Kv-042-1-InA-03-DCQ</t>
  </si>
  <si>
    <t>三实小2队</t>
  </si>
  <si>
    <t>漳州市第三实验小学</t>
  </si>
  <si>
    <t>吴雪香|方素丽</t>
  </si>
  <si>
    <t>黄钰航|叶钧哲|陈铭泽</t>
  </si>
  <si>
    <t>P6Y5J5AaI-80-003-w6-000-QmI-042-1-yNd-03-Vvz</t>
  </si>
  <si>
    <t>云霄县实验小学三队</t>
  </si>
  <si>
    <t>李智强|何顺兴</t>
  </si>
  <si>
    <t>龚钰泓|汤一铭|何奕樟</t>
  </si>
  <si>
    <t>P6Y5JqASy-80-003-9i-000-ts5-042-1-6sk-03-AWs</t>
  </si>
  <si>
    <t>南龙7队-丰川西队</t>
  </si>
  <si>
    <t>南安市第一小学</t>
  </si>
  <si>
    <t>陈美龙|陈项燕</t>
  </si>
  <si>
    <t>林川|林丰|方奕西</t>
  </si>
  <si>
    <t>P6Y5JqAa8-80-003-XK-000-nNc-042-1-FBU-03-TGu</t>
  </si>
  <si>
    <t>南龙1队-益汉楷队</t>
  </si>
  <si>
    <t>南安市第三小学 南安市第一实验小学 南安市康美中心小学</t>
  </si>
  <si>
    <t>陈美龙|黄罕彬</t>
  </si>
  <si>
    <t>戴楚益|吴星汉|苏佳楷</t>
  </si>
  <si>
    <t>P6Y5JqASc-80-003-AJ-000-BwO-042-1-BRO-03-ME7</t>
  </si>
  <si>
    <t>第三实小1队</t>
  </si>
  <si>
    <t>黄新瑞|张钰淇|陈书铠</t>
  </si>
  <si>
    <t>P6Y5JqASB-80-003-Ab-000-xbQ-042-1-DGM-04-TxC</t>
  </si>
  <si>
    <t>初中组</t>
  </si>
  <si>
    <t>鸿泽</t>
  </si>
  <si>
    <t>泉州市第九中学 泉州师范学院附属小学 晋江市陈埭镇涵埭小学</t>
  </si>
  <si>
    <t>魏文昇</t>
  </si>
  <si>
    <t>庄勋渤|陈思源|林海滨</t>
  </si>
  <si>
    <t>P6Y5JqASO-80-003-ex-000-kuA-042-1-vBg-04-JRf</t>
  </si>
  <si>
    <t>英才灯塔队</t>
  </si>
  <si>
    <t>陆苏杭|李腾岳|杨舜淇</t>
  </si>
  <si>
    <t>P6Y5JqASg-80-003-zV-000-zhM-042-1-CvK-04-OB4</t>
  </si>
  <si>
    <t>宁师科创七队</t>
  </si>
  <si>
    <t>林永灿|董健行</t>
  </si>
  <si>
    <t>黄厚奕|雷启明|郑心妍</t>
  </si>
  <si>
    <t>P6Y5JqAS8-80-003-Wo-000-yuY-042-1-qPh-04-cV6</t>
  </si>
  <si>
    <t>泉州第五中学台商区分校-初中1队</t>
  </si>
  <si>
    <t>福建省泉州第五中学台商区分校</t>
  </si>
  <si>
    <t>苏丁波</t>
  </si>
  <si>
    <t>荣梓恩|赵炯研|庄博棪</t>
  </si>
  <si>
    <t>P6Y5JqASF-80-003-Xj-000-hMK-042-1-XR1-04-Rkp</t>
  </si>
  <si>
    <t>励道传奇队</t>
  </si>
  <si>
    <t>方奕|李智政</t>
  </si>
  <si>
    <t>方晨筠|林睿航|方瑞杰</t>
  </si>
  <si>
    <t>P6Y5JqAS6-80-003-2M-000-kcM-042-1-AB4-04-yKg</t>
  </si>
  <si>
    <t>云创飞手二队</t>
  </si>
  <si>
    <t>王涵羽|黄浩铖|周炜宸</t>
  </si>
  <si>
    <t>P6Y5JqASX-80-003-DD-000-r2q-042-1-grg-04-OpB</t>
  </si>
  <si>
    <t>宁师科创五队</t>
  </si>
  <si>
    <t>董健行|林永灿</t>
  </si>
  <si>
    <t>陈星霖|吴友龙|陈思彤</t>
  </si>
  <si>
    <t>P6Y5JqASN-80-003-wL-000-Rtd-042-1-MeZ-04-7B9</t>
  </si>
  <si>
    <t>实验中学队</t>
  </si>
  <si>
    <t>云霄县实验中学</t>
  </si>
  <si>
    <t>刘德雄|李智政</t>
  </si>
  <si>
    <t>蔡锦达|黄琮竣|方奕信</t>
  </si>
  <si>
    <t>P6Y5JqASY-80-003-Hr-000-FfO-042-1-PLY-04-xgV</t>
  </si>
  <si>
    <t>宁师科创六队</t>
  </si>
  <si>
    <t>黄思博|陈派柠|黄昱龙</t>
  </si>
  <si>
    <t>P6Y5JqASn-80-003-s7-000-aB9-042-1-4oE-04-4OM</t>
  </si>
  <si>
    <t>励道传奇二队</t>
  </si>
  <si>
    <t>李智政</t>
  </si>
  <si>
    <t>谢砚霏|张皓轩|吴润杰</t>
  </si>
  <si>
    <t>积分</t>
  </si>
  <si>
    <t>时间</t>
  </si>
  <si>
    <t>P6Y5JqAoQ-80-003-A7-000-cI5-043-1-qYv-03-XOY</t>
  </si>
  <si>
    <t>编程任务</t>
  </si>
  <si>
    <t>江锐出击</t>
  </si>
  <si>
    <t>厦门市海沧区北附学校</t>
  </si>
  <si>
    <t>彭继</t>
  </si>
  <si>
    <t>江得睿</t>
  </si>
  <si>
    <t>0.43.65</t>
  </si>
  <si>
    <t>P6Y5JqAoN-80-003-Gx-000-rr4-043-1-d1P-03-I5O</t>
  </si>
  <si>
    <t>御风小队</t>
  </si>
  <si>
    <t>刘御涵</t>
  </si>
  <si>
    <t>0.48.87</t>
  </si>
  <si>
    <t>P6Y5JqAK5-80-003-0M-000-qrx-043-1-PtV-03-lrc</t>
  </si>
  <si>
    <t>荷山小学2队</t>
  </si>
  <si>
    <t>惠安县荷山小学</t>
  </si>
  <si>
    <t>王雪凤</t>
  </si>
  <si>
    <t>黄子城</t>
  </si>
  <si>
    <t>0.49.57</t>
  </si>
  <si>
    <t>P6Y5JqAoi-80-003-sJ-000-4kl-043-1-7Ex-03-BOs</t>
  </si>
  <si>
    <t>破晓曦光</t>
  </si>
  <si>
    <t>陈子曦</t>
  </si>
  <si>
    <t>0.53.25</t>
  </si>
  <si>
    <t>P6Y5JqAKZ-80-003-My-000-mkc-043-1-Zsx-03-36X</t>
  </si>
  <si>
    <t>荷山小学3队</t>
  </si>
  <si>
    <t>黄荣钦</t>
  </si>
  <si>
    <t>曾家铠</t>
  </si>
  <si>
    <t>0.55.56</t>
  </si>
  <si>
    <t>P6Y5JqAol-80-003-Ui-000-r3U-043-1-IOe-03-S5V</t>
  </si>
  <si>
    <t>筑梦蓝天</t>
  </si>
  <si>
    <t>厦门市东渡第二小学</t>
  </si>
  <si>
    <t>张淑红</t>
  </si>
  <si>
    <t>郭尔成</t>
  </si>
  <si>
    <t>0.57.53</t>
  </si>
  <si>
    <t>P6Y5JqAo6-80-003-7G-000-8K0-043-1-zAs-03-rew</t>
  </si>
  <si>
    <t>果壳特工队</t>
  </si>
  <si>
    <t>唐果</t>
  </si>
  <si>
    <t>0.58.69</t>
  </si>
  <si>
    <t>P6Y5JqAKf-80-003-Us-000-P6P-043-1-OTt-03-02c</t>
  </si>
  <si>
    <t>荷山小学4队</t>
  </si>
  <si>
    <t>刘艺棋</t>
  </si>
  <si>
    <t>1.05.09</t>
  </si>
  <si>
    <t>P6Y5JqAK4-80-003-O5-000-NMf-043-1-g6w-03-zW8</t>
  </si>
  <si>
    <t>荷山小学1队</t>
  </si>
  <si>
    <t>杨静华</t>
  </si>
  <si>
    <t>刘逸扬</t>
  </si>
  <si>
    <t>1.06.78</t>
  </si>
  <si>
    <t>P6Y5JqAKX-80-003-kD-000-R7I-043-1-wMP-03-MQP</t>
  </si>
  <si>
    <t>逐梦小队</t>
  </si>
  <si>
    <t>黄小慧</t>
  </si>
  <si>
    <t>骆可</t>
  </si>
  <si>
    <t>1.08.09</t>
  </si>
  <si>
    <t>P6Y5JqAK2-80-003-mi-000-ofR-043-1-2hg-03-u90</t>
  </si>
  <si>
    <t>马达加斯加企鹅</t>
  </si>
  <si>
    <t>厦门市梧村小学</t>
  </si>
  <si>
    <t>吴毅</t>
  </si>
  <si>
    <t>吴宸宇</t>
  </si>
  <si>
    <t>1.21.63</t>
  </si>
  <si>
    <t>P6Y5JqAoB-80-003-jB-000-inV-043-1-1of-03-TQR</t>
  </si>
  <si>
    <t>东岭中心小学1队</t>
  </si>
  <si>
    <t>惠安县东岭中心小学</t>
  </si>
  <si>
    <t>张惠平</t>
  </si>
  <si>
    <t>张翔钧</t>
  </si>
  <si>
    <t>0.56.56</t>
  </si>
  <si>
    <t>P6Y5JqAoC-80-003-a7-000-opy-043-1-kzY-03-4eP</t>
  </si>
  <si>
    <t>东岭中心小学2队</t>
  </si>
  <si>
    <t>张嘉帅</t>
  </si>
  <si>
    <t>0.59.88</t>
  </si>
  <si>
    <t>P6Y5JqAoK-80-003-xv-000-TmO-043-1-HsO-03-iUX</t>
  </si>
  <si>
    <t>东岭中心小学4队</t>
  </si>
  <si>
    <t>陈子睿</t>
  </si>
  <si>
    <t>1.16.03</t>
  </si>
  <si>
    <t>P6Y5JqAKy-80-003-zF-000-YHv-043-1-xA8-03-e6N</t>
  </si>
  <si>
    <t>荷山小学6队</t>
  </si>
  <si>
    <t>刘玲玲</t>
  </si>
  <si>
    <t>刘宇森</t>
  </si>
  <si>
    <t>2.23.90</t>
  </si>
  <si>
    <t>P6Y5JqAKh-80-003-71-000-iFp-043-1-djh-03-Yx6</t>
  </si>
  <si>
    <t>荷山小学5队</t>
  </si>
  <si>
    <t>刘云兰</t>
  </si>
  <si>
    <t>张镱祥</t>
  </si>
  <si>
    <t>1.11.66</t>
  </si>
  <si>
    <t>P6Y5JqAoe-80-003-bZ-000-G8h-043-1-sm2-03-e7C</t>
  </si>
  <si>
    <t>陈风破浪</t>
  </si>
  <si>
    <t>陈方睿</t>
  </si>
  <si>
    <t>1.00.97</t>
  </si>
  <si>
    <t>P6Y5JqAoF-80-003-19-000-8Wr-043-1-tEP-03-CNp</t>
  </si>
  <si>
    <t>东岭中心小学3队</t>
  </si>
  <si>
    <t>陈炜宽</t>
  </si>
  <si>
    <t>1.58.72</t>
  </si>
  <si>
    <t>P6Y5JqAKM-80-003-2o-000-8Qt-043-1-tcZ-03-Ilc</t>
  </si>
  <si>
    <t>月影小队</t>
  </si>
  <si>
    <t>许楚柠</t>
  </si>
  <si>
    <t>1.30.12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</si>
</sst>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abSelected="1" zoomScale="80" zoomScaleNormal="80" workbookViewId="0">
      <selection activeCell="I10" sqref="I10"/>
    </sheetView>
  </sheetViews>
  <sheetFormatPr defaultColWidth="9.53097345132743" defaultRowHeight="16" customHeight="1"/>
  <cols>
    <col min="1" max="1" width="9.53097345132743" style="4"/>
    <col min="2" max="2" width="21.858407079646" style="4" customWidth="1"/>
    <col min="3" max="3" width="18.2035398230088" style="4" customWidth="1"/>
    <col min="4" max="4" width="12.4513274336283" style="4" customWidth="1"/>
    <col min="5" max="5" width="9.53097345132743" style="4"/>
    <col min="6" max="6" width="22.8849557522124" style="4" customWidth="1"/>
    <col min="7" max="7" width="23.1592920353982" style="4" customWidth="1"/>
    <col min="8" max="8" width="14.9911504424779" style="4" customWidth="1"/>
    <col min="9" max="9" width="21.929203539823" style="4" customWidth="1"/>
    <col min="10" max="11" width="14.2566371681416" style="2" customWidth="1"/>
    <col min="12" max="12" width="10.8761061946903" style="4" customWidth="1"/>
    <col min="13" max="13" width="14.0265486725664" style="1" customWidth="1"/>
    <col min="14" max="16384" width="9.53097345132743" style="4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/>
      <c r="L2" s="6" t="s">
        <v>11</v>
      </c>
      <c r="M2" s="6" t="s">
        <v>12</v>
      </c>
    </row>
    <row r="3" customHeight="1" spans="1:13">
      <c r="A3" s="8">
        <v>101307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9">
        <v>99</v>
      </c>
      <c r="K3" s="9"/>
      <c r="L3" s="8">
        <v>1</v>
      </c>
      <c r="M3" s="10" t="s">
        <v>21</v>
      </c>
    </row>
    <row r="4" customHeight="1" spans="1:13">
      <c r="A4" s="8">
        <v>66187</v>
      </c>
      <c r="B4" s="8" t="s">
        <v>22</v>
      </c>
      <c r="C4" s="8" t="s">
        <v>14</v>
      </c>
      <c r="D4" s="8" t="s">
        <v>15</v>
      </c>
      <c r="E4" s="8" t="s">
        <v>16</v>
      </c>
      <c r="F4" s="8" t="s">
        <v>23</v>
      </c>
      <c r="G4" s="8" t="s">
        <v>24</v>
      </c>
      <c r="H4" s="8" t="s">
        <v>25</v>
      </c>
      <c r="I4" s="8" t="s">
        <v>26</v>
      </c>
      <c r="J4" s="9">
        <f>3+8+6+50+12+4+7</f>
        <v>90</v>
      </c>
      <c r="K4" s="9"/>
      <c r="L4" s="8">
        <v>2</v>
      </c>
      <c r="M4" s="10" t="s">
        <v>27</v>
      </c>
    </row>
    <row r="5" s="2" customFormat="1" customHeight="1" spans="1:13">
      <c r="A5" s="9">
        <v>100796</v>
      </c>
      <c r="B5" s="9" t="s">
        <v>28</v>
      </c>
      <c r="C5" s="9" t="s">
        <v>14</v>
      </c>
      <c r="D5" s="9" t="s">
        <v>15</v>
      </c>
      <c r="E5" s="9" t="s">
        <v>16</v>
      </c>
      <c r="F5" s="9" t="s">
        <v>29</v>
      </c>
      <c r="G5" s="9" t="s">
        <v>30</v>
      </c>
      <c r="H5" s="9" t="s">
        <v>31</v>
      </c>
      <c r="I5" s="9" t="s">
        <v>32</v>
      </c>
      <c r="J5" s="9">
        <f>6+6+5+50+16+6</f>
        <v>89</v>
      </c>
      <c r="K5" s="9"/>
      <c r="L5" s="8">
        <v>3</v>
      </c>
      <c r="M5" s="10" t="s">
        <v>33</v>
      </c>
    </row>
    <row r="6" customHeight="1" spans="1:13">
      <c r="A6" s="8">
        <v>76132</v>
      </c>
      <c r="B6" s="8" t="s">
        <v>34</v>
      </c>
      <c r="C6" s="8" t="s">
        <v>14</v>
      </c>
      <c r="D6" s="8" t="s">
        <v>15</v>
      </c>
      <c r="E6" s="8" t="s">
        <v>16</v>
      </c>
      <c r="F6" s="8" t="s">
        <v>35</v>
      </c>
      <c r="G6" s="8" t="s">
        <v>36</v>
      </c>
      <c r="H6" s="8" t="s">
        <v>37</v>
      </c>
      <c r="I6" s="8" t="s">
        <v>38</v>
      </c>
      <c r="J6" s="9">
        <f>7+5+5+40+13</f>
        <v>70</v>
      </c>
      <c r="K6" s="9"/>
      <c r="L6" s="8">
        <v>4</v>
      </c>
      <c r="M6" s="6" t="s">
        <v>39</v>
      </c>
    </row>
    <row r="7" customHeight="1" spans="1:13">
      <c r="A7" s="8">
        <v>81163</v>
      </c>
      <c r="B7" s="8" t="s">
        <v>40</v>
      </c>
      <c r="C7" s="8" t="s">
        <v>14</v>
      </c>
      <c r="D7" s="8" t="s">
        <v>15</v>
      </c>
      <c r="E7" s="8" t="s">
        <v>16</v>
      </c>
      <c r="F7" s="8" t="s">
        <v>41</v>
      </c>
      <c r="G7" s="8" t="s">
        <v>24</v>
      </c>
      <c r="H7" s="8" t="s">
        <v>42</v>
      </c>
      <c r="I7" s="8" t="s">
        <v>43</v>
      </c>
      <c r="J7" s="9">
        <f>3+5+8+30+7</f>
        <v>53</v>
      </c>
      <c r="K7" s="9"/>
      <c r="L7" s="8">
        <v>5</v>
      </c>
      <c r="M7" s="6" t="s">
        <v>39</v>
      </c>
    </row>
    <row r="8" customHeight="1" spans="1:13">
      <c r="A8" s="8">
        <v>79308</v>
      </c>
      <c r="B8" s="8" t="s">
        <v>44</v>
      </c>
      <c r="C8" s="8" t="s">
        <v>14</v>
      </c>
      <c r="D8" s="8" t="s">
        <v>15</v>
      </c>
      <c r="E8" s="8" t="s">
        <v>16</v>
      </c>
      <c r="F8" s="8" t="s">
        <v>45</v>
      </c>
      <c r="G8" s="8" t="s">
        <v>46</v>
      </c>
      <c r="H8" s="8" t="s">
        <v>47</v>
      </c>
      <c r="I8" s="8" t="s">
        <v>48</v>
      </c>
      <c r="J8" s="9">
        <v>49</v>
      </c>
      <c r="K8" s="9"/>
      <c r="L8" s="8">
        <v>6</v>
      </c>
      <c r="M8" s="6" t="s">
        <v>39</v>
      </c>
    </row>
    <row r="9" customHeight="1" spans="1:13">
      <c r="A9" s="8">
        <v>82547</v>
      </c>
      <c r="B9" s="8" t="s">
        <v>49</v>
      </c>
      <c r="C9" s="8" t="s">
        <v>14</v>
      </c>
      <c r="D9" s="8" t="s">
        <v>15</v>
      </c>
      <c r="E9" s="8" t="s">
        <v>16</v>
      </c>
      <c r="F9" s="8" t="s">
        <v>50</v>
      </c>
      <c r="G9" s="8" t="s">
        <v>51</v>
      </c>
      <c r="H9" s="8" t="s">
        <v>52</v>
      </c>
      <c r="I9" s="8" t="s">
        <v>53</v>
      </c>
      <c r="J9" s="11">
        <f>5+3+30+5+5</f>
        <v>48</v>
      </c>
      <c r="K9" s="11"/>
      <c r="L9" s="8">
        <v>7</v>
      </c>
      <c r="M9" s="6" t="s">
        <v>54</v>
      </c>
    </row>
    <row r="10" customHeight="1" spans="1:13">
      <c r="A10" s="8">
        <v>76714</v>
      </c>
      <c r="B10" s="8" t="s">
        <v>55</v>
      </c>
      <c r="C10" s="8" t="s">
        <v>14</v>
      </c>
      <c r="D10" s="8" t="s">
        <v>15</v>
      </c>
      <c r="E10" s="8" t="s">
        <v>16</v>
      </c>
      <c r="F10" s="8" t="s">
        <v>56</v>
      </c>
      <c r="G10" s="8" t="s">
        <v>57</v>
      </c>
      <c r="H10" s="8" t="s">
        <v>58</v>
      </c>
      <c r="I10" s="8" t="s">
        <v>59</v>
      </c>
      <c r="J10" s="9">
        <f>4+6+5+30</f>
        <v>45</v>
      </c>
      <c r="K10" s="9"/>
      <c r="L10" s="8">
        <v>8</v>
      </c>
      <c r="M10" s="6" t="s">
        <v>54</v>
      </c>
    </row>
    <row r="11" customHeight="1" spans="1:13">
      <c r="A11" s="8">
        <v>76684</v>
      </c>
      <c r="B11" s="8" t="s">
        <v>60</v>
      </c>
      <c r="C11" s="8" t="s">
        <v>14</v>
      </c>
      <c r="D11" s="8" t="s">
        <v>15</v>
      </c>
      <c r="E11" s="8" t="s">
        <v>16</v>
      </c>
      <c r="F11" s="8" t="s">
        <v>61</v>
      </c>
      <c r="G11" s="8" t="s">
        <v>62</v>
      </c>
      <c r="H11" s="8" t="s">
        <v>63</v>
      </c>
      <c r="I11" s="8" t="s">
        <v>64</v>
      </c>
      <c r="J11" s="9">
        <f>5+6+6+1+20</f>
        <v>38</v>
      </c>
      <c r="K11" s="9"/>
      <c r="L11" s="8">
        <v>9</v>
      </c>
      <c r="M11" s="6" t="s">
        <v>54</v>
      </c>
    </row>
    <row r="12" customHeight="1" spans="1:13">
      <c r="A12" s="8">
        <v>100052</v>
      </c>
      <c r="B12" s="8" t="s">
        <v>65</v>
      </c>
      <c r="C12" s="8" t="s">
        <v>14</v>
      </c>
      <c r="D12" s="8" t="s">
        <v>15</v>
      </c>
      <c r="E12" s="8" t="s">
        <v>16</v>
      </c>
      <c r="F12" s="8" t="s">
        <v>66</v>
      </c>
      <c r="G12" s="8" t="s">
        <v>67</v>
      </c>
      <c r="H12" s="8" t="s">
        <v>68</v>
      </c>
      <c r="I12" s="8" t="s">
        <v>69</v>
      </c>
      <c r="J12" s="9">
        <f>5+20+3</f>
        <v>28</v>
      </c>
      <c r="K12" s="9"/>
      <c r="L12" s="8">
        <v>10</v>
      </c>
      <c r="M12" s="6" t="s">
        <v>54</v>
      </c>
    </row>
    <row r="13" customHeight="1" spans="1:13">
      <c r="A13" s="8">
        <v>66256</v>
      </c>
      <c r="B13" s="8" t="s">
        <v>70</v>
      </c>
      <c r="C13" s="8" t="s">
        <v>14</v>
      </c>
      <c r="D13" s="8" t="s">
        <v>15</v>
      </c>
      <c r="E13" s="8" t="s">
        <v>16</v>
      </c>
      <c r="F13" s="8" t="s">
        <v>71</v>
      </c>
      <c r="G13" s="8" t="s">
        <v>72</v>
      </c>
      <c r="H13" s="8" t="s">
        <v>73</v>
      </c>
      <c r="I13" s="8" t="s">
        <v>74</v>
      </c>
      <c r="J13" s="9">
        <f>8+7+7</f>
        <v>22</v>
      </c>
      <c r="K13" s="9"/>
      <c r="L13" s="8">
        <v>11</v>
      </c>
      <c r="M13" s="6" t="s">
        <v>54</v>
      </c>
    </row>
    <row r="14" customHeight="1" spans="1:13">
      <c r="A14" s="8">
        <v>82532</v>
      </c>
      <c r="B14" s="8" t="s">
        <v>75</v>
      </c>
      <c r="C14" s="8" t="s">
        <v>14</v>
      </c>
      <c r="D14" s="8" t="s">
        <v>15</v>
      </c>
      <c r="E14" s="8" t="s">
        <v>16</v>
      </c>
      <c r="F14" s="8" t="s">
        <v>76</v>
      </c>
      <c r="G14" s="8" t="s">
        <v>77</v>
      </c>
      <c r="H14" s="8" t="s">
        <v>78</v>
      </c>
      <c r="I14" s="8" t="s">
        <v>79</v>
      </c>
      <c r="J14" s="9">
        <f>6+7+8</f>
        <v>21</v>
      </c>
      <c r="K14" s="9"/>
      <c r="L14" s="8">
        <v>12</v>
      </c>
      <c r="M14" s="6" t="s">
        <v>54</v>
      </c>
    </row>
    <row r="15" customHeight="1" spans="1:13">
      <c r="A15" s="8">
        <v>89091</v>
      </c>
      <c r="B15" s="8" t="s">
        <v>80</v>
      </c>
      <c r="C15" s="8" t="s">
        <v>14</v>
      </c>
      <c r="D15" s="8" t="s">
        <v>15</v>
      </c>
      <c r="E15" s="8" t="s">
        <v>16</v>
      </c>
      <c r="F15" s="8" t="s">
        <v>81</v>
      </c>
      <c r="G15" s="8" t="s">
        <v>82</v>
      </c>
      <c r="H15" s="8" t="s">
        <v>83</v>
      </c>
      <c r="I15" s="8" t="s">
        <v>84</v>
      </c>
      <c r="J15" s="9">
        <f>8+4+8</f>
        <v>20</v>
      </c>
      <c r="K15" s="9"/>
      <c r="L15" s="8">
        <v>13</v>
      </c>
      <c r="M15" s="6" t="s">
        <v>54</v>
      </c>
    </row>
    <row r="16" customHeight="1" spans="1:13">
      <c r="A16" s="8">
        <v>88962</v>
      </c>
      <c r="B16" s="8" t="s">
        <v>85</v>
      </c>
      <c r="C16" s="8" t="s">
        <v>14</v>
      </c>
      <c r="D16" s="8" t="s">
        <v>15</v>
      </c>
      <c r="E16" s="8" t="s">
        <v>16</v>
      </c>
      <c r="F16" s="8" t="s">
        <v>86</v>
      </c>
      <c r="G16" s="8" t="s">
        <v>82</v>
      </c>
      <c r="H16" s="8" t="s">
        <v>87</v>
      </c>
      <c r="I16" s="8" t="s">
        <v>88</v>
      </c>
      <c r="J16" s="9">
        <f>8+5+6</f>
        <v>19</v>
      </c>
      <c r="K16" s="9"/>
      <c r="L16" s="8">
        <v>14</v>
      </c>
      <c r="M16" s="6" t="s">
        <v>54</v>
      </c>
    </row>
    <row r="17" customHeight="1" spans="1:13">
      <c r="A17" s="8">
        <v>101346</v>
      </c>
      <c r="B17" s="8" t="s">
        <v>89</v>
      </c>
      <c r="C17" s="8" t="s">
        <v>14</v>
      </c>
      <c r="D17" s="8" t="s">
        <v>15</v>
      </c>
      <c r="E17" s="8" t="s">
        <v>16</v>
      </c>
      <c r="F17" s="8" t="s">
        <v>90</v>
      </c>
      <c r="G17" s="8" t="s">
        <v>18</v>
      </c>
      <c r="H17" s="8" t="s">
        <v>91</v>
      </c>
      <c r="I17" s="8" t="s">
        <v>92</v>
      </c>
      <c r="J17" s="9">
        <f>5+6+6</f>
        <v>17</v>
      </c>
      <c r="K17" s="9"/>
      <c r="L17" s="8">
        <v>15</v>
      </c>
      <c r="M17" s="6" t="s">
        <v>54</v>
      </c>
    </row>
    <row r="18" customHeight="1" spans="1:13">
      <c r="A18" s="8">
        <v>100072</v>
      </c>
      <c r="B18" s="8" t="s">
        <v>93</v>
      </c>
      <c r="C18" s="8" t="s">
        <v>14</v>
      </c>
      <c r="D18" s="8" t="s">
        <v>15</v>
      </c>
      <c r="E18" s="8" t="s">
        <v>16</v>
      </c>
      <c r="F18" s="8" t="s">
        <v>94</v>
      </c>
      <c r="G18" s="8" t="s">
        <v>95</v>
      </c>
      <c r="H18" s="8" t="s">
        <v>68</v>
      </c>
      <c r="I18" s="8" t="s">
        <v>96</v>
      </c>
      <c r="J18" s="9">
        <f>5+4+7</f>
        <v>16</v>
      </c>
      <c r="K18" s="9"/>
      <c r="L18" s="8">
        <v>16</v>
      </c>
      <c r="M18" s="6" t="s">
        <v>54</v>
      </c>
    </row>
    <row r="19" customHeight="1" spans="1:13">
      <c r="A19" s="8">
        <v>101265</v>
      </c>
      <c r="B19" s="8" t="s">
        <v>97</v>
      </c>
      <c r="C19" s="8" t="s">
        <v>14</v>
      </c>
      <c r="D19" s="8" t="s">
        <v>15</v>
      </c>
      <c r="E19" s="8" t="s">
        <v>16</v>
      </c>
      <c r="F19" s="8" t="s">
        <v>98</v>
      </c>
      <c r="G19" s="8" t="s">
        <v>18</v>
      </c>
      <c r="H19" s="8" t="s">
        <v>19</v>
      </c>
      <c r="I19" s="8" t="s">
        <v>99</v>
      </c>
      <c r="J19" s="9">
        <f>4+7+4</f>
        <v>15</v>
      </c>
      <c r="K19" s="9"/>
      <c r="L19" s="8">
        <v>17</v>
      </c>
      <c r="M19" s="6" t="s">
        <v>54</v>
      </c>
    </row>
    <row r="20" customHeight="1" spans="1:13">
      <c r="A20" s="8">
        <v>66447</v>
      </c>
      <c r="B20" s="8" t="s">
        <v>100</v>
      </c>
      <c r="C20" s="8" t="s">
        <v>14</v>
      </c>
      <c r="D20" s="8" t="s">
        <v>15</v>
      </c>
      <c r="E20" s="8" t="s">
        <v>16</v>
      </c>
      <c r="F20" s="8" t="s">
        <v>101</v>
      </c>
      <c r="G20" s="8" t="s">
        <v>102</v>
      </c>
      <c r="H20" s="8" t="s">
        <v>73</v>
      </c>
      <c r="I20" s="8" t="s">
        <v>103</v>
      </c>
      <c r="J20" s="9">
        <v>15</v>
      </c>
      <c r="K20" s="9"/>
      <c r="L20" s="8">
        <v>18</v>
      </c>
      <c r="M20" s="6" t="s">
        <v>54</v>
      </c>
    </row>
    <row r="21" customHeight="1" spans="1:13">
      <c r="A21" s="8">
        <v>96794</v>
      </c>
      <c r="B21" s="8" t="s">
        <v>104</v>
      </c>
      <c r="C21" s="8" t="s">
        <v>14</v>
      </c>
      <c r="D21" s="8" t="s">
        <v>15</v>
      </c>
      <c r="E21" s="8" t="s">
        <v>16</v>
      </c>
      <c r="F21" s="8" t="s">
        <v>105</v>
      </c>
      <c r="G21" s="8" t="s">
        <v>106</v>
      </c>
      <c r="H21" s="8" t="s">
        <v>107</v>
      </c>
      <c r="I21" s="8" t="s">
        <v>108</v>
      </c>
      <c r="J21" s="9">
        <v>15</v>
      </c>
      <c r="K21" s="9"/>
      <c r="L21" s="8">
        <v>19</v>
      </c>
      <c r="M21" s="6" t="s">
        <v>54</v>
      </c>
    </row>
    <row r="22" customHeight="1" spans="1:13">
      <c r="A22" s="8">
        <v>100776</v>
      </c>
      <c r="B22" s="8" t="s">
        <v>109</v>
      </c>
      <c r="C22" s="8" t="s">
        <v>14</v>
      </c>
      <c r="D22" s="8" t="s">
        <v>15</v>
      </c>
      <c r="E22" s="8" t="s">
        <v>16</v>
      </c>
      <c r="F22" s="8" t="s">
        <v>110</v>
      </c>
      <c r="G22" s="8" t="s">
        <v>30</v>
      </c>
      <c r="H22" s="8" t="s">
        <v>31</v>
      </c>
      <c r="I22" s="8" t="s">
        <v>111</v>
      </c>
      <c r="J22" s="9">
        <f>6+1+7</f>
        <v>14</v>
      </c>
      <c r="K22" s="9"/>
      <c r="L22" s="8">
        <v>20</v>
      </c>
      <c r="M22" s="6" t="s">
        <v>112</v>
      </c>
    </row>
    <row r="23" customHeight="1" spans="1:13">
      <c r="A23" s="8">
        <v>100801</v>
      </c>
      <c r="B23" s="8" t="s">
        <v>113</v>
      </c>
      <c r="C23" s="8" t="s">
        <v>14</v>
      </c>
      <c r="D23" s="8" t="s">
        <v>15</v>
      </c>
      <c r="E23" s="8" t="s">
        <v>16</v>
      </c>
      <c r="F23" s="8" t="s">
        <v>114</v>
      </c>
      <c r="G23" s="8" t="s">
        <v>30</v>
      </c>
      <c r="H23" s="8" t="s">
        <v>31</v>
      </c>
      <c r="I23" s="8" t="s">
        <v>115</v>
      </c>
      <c r="J23" s="9">
        <f>4+3+7</f>
        <v>14</v>
      </c>
      <c r="K23" s="9"/>
      <c r="L23" s="8">
        <v>21</v>
      </c>
      <c r="M23" s="6" t="s">
        <v>112</v>
      </c>
    </row>
    <row r="24" customHeight="1" spans="1:13">
      <c r="A24" s="8">
        <v>96976</v>
      </c>
      <c r="B24" s="8" t="s">
        <v>116</v>
      </c>
      <c r="C24" s="8" t="s">
        <v>14</v>
      </c>
      <c r="D24" s="8" t="s">
        <v>15</v>
      </c>
      <c r="E24" s="8" t="s">
        <v>16</v>
      </c>
      <c r="F24" s="8" t="s">
        <v>117</v>
      </c>
      <c r="G24" s="8" t="s">
        <v>118</v>
      </c>
      <c r="H24" s="8" t="s">
        <v>119</v>
      </c>
      <c r="I24" s="8" t="s">
        <v>120</v>
      </c>
      <c r="J24" s="9">
        <f>5+2+7</f>
        <v>14</v>
      </c>
      <c r="K24" s="9"/>
      <c r="L24" s="8">
        <v>22</v>
      </c>
      <c r="M24" s="6" t="s">
        <v>112</v>
      </c>
    </row>
    <row r="25" customHeight="1" spans="1:13">
      <c r="A25" s="8">
        <v>96732</v>
      </c>
      <c r="B25" s="8" t="s">
        <v>121</v>
      </c>
      <c r="C25" s="8" t="s">
        <v>14</v>
      </c>
      <c r="D25" s="8" t="s">
        <v>15</v>
      </c>
      <c r="E25" s="8" t="s">
        <v>16</v>
      </c>
      <c r="F25" s="8" t="s">
        <v>122</v>
      </c>
      <c r="G25" s="8" t="s">
        <v>106</v>
      </c>
      <c r="H25" s="8" t="s">
        <v>107</v>
      </c>
      <c r="I25" s="8" t="s">
        <v>123</v>
      </c>
      <c r="J25" s="9">
        <v>13</v>
      </c>
      <c r="K25" s="9"/>
      <c r="L25" s="8">
        <v>23</v>
      </c>
      <c r="M25" s="6" t="s">
        <v>112</v>
      </c>
    </row>
    <row r="26" customHeight="1" spans="1:13">
      <c r="A26" s="8">
        <v>82562</v>
      </c>
      <c r="B26" s="8" t="s">
        <v>124</v>
      </c>
      <c r="C26" s="8" t="s">
        <v>14</v>
      </c>
      <c r="D26" s="8" t="s">
        <v>15</v>
      </c>
      <c r="E26" s="8" t="s">
        <v>16</v>
      </c>
      <c r="F26" s="8" t="s">
        <v>125</v>
      </c>
      <c r="G26" s="8" t="s">
        <v>126</v>
      </c>
      <c r="H26" s="8" t="s">
        <v>127</v>
      </c>
      <c r="I26" s="8" t="s">
        <v>128</v>
      </c>
      <c r="J26" s="9">
        <f>3+6+4</f>
        <v>13</v>
      </c>
      <c r="K26" s="9"/>
      <c r="L26" s="8">
        <v>24</v>
      </c>
      <c r="M26" s="6" t="s">
        <v>112</v>
      </c>
    </row>
    <row r="27" customHeight="1" spans="1:13">
      <c r="A27" s="8">
        <v>106415</v>
      </c>
      <c r="B27" s="8" t="s">
        <v>129</v>
      </c>
      <c r="C27" s="8" t="s">
        <v>14</v>
      </c>
      <c r="D27" s="8" t="s">
        <v>15</v>
      </c>
      <c r="E27" s="8" t="s">
        <v>16</v>
      </c>
      <c r="F27" s="8" t="s">
        <v>130</v>
      </c>
      <c r="G27" s="8" t="s">
        <v>18</v>
      </c>
      <c r="H27" s="8" t="s">
        <v>19</v>
      </c>
      <c r="I27" s="8" t="s">
        <v>131</v>
      </c>
      <c r="J27" s="9">
        <f>4+4+4</f>
        <v>12</v>
      </c>
      <c r="K27" s="9"/>
      <c r="L27" s="8">
        <v>25</v>
      </c>
      <c r="M27" s="6" t="s">
        <v>112</v>
      </c>
    </row>
    <row r="28" customHeight="1" spans="1:13">
      <c r="A28" s="8">
        <v>100063</v>
      </c>
      <c r="B28" s="8" t="s">
        <v>132</v>
      </c>
      <c r="C28" s="8" t="s">
        <v>14</v>
      </c>
      <c r="D28" s="8" t="s">
        <v>15</v>
      </c>
      <c r="E28" s="8" t="s">
        <v>16</v>
      </c>
      <c r="F28" s="8" t="s">
        <v>133</v>
      </c>
      <c r="G28" s="8" t="s">
        <v>95</v>
      </c>
      <c r="H28" s="8" t="s">
        <v>68</v>
      </c>
      <c r="I28" s="8" t="s">
        <v>134</v>
      </c>
      <c r="J28" s="9">
        <f>6+5</f>
        <v>11</v>
      </c>
      <c r="K28" s="9"/>
      <c r="L28" s="8">
        <v>26</v>
      </c>
      <c r="M28" s="6" t="s">
        <v>112</v>
      </c>
    </row>
    <row r="29" customHeight="1" spans="1:13">
      <c r="A29" s="8">
        <v>98538</v>
      </c>
      <c r="B29" s="8" t="s">
        <v>135</v>
      </c>
      <c r="C29" s="8" t="s">
        <v>14</v>
      </c>
      <c r="D29" s="8" t="s">
        <v>15</v>
      </c>
      <c r="E29" s="8" t="s">
        <v>16</v>
      </c>
      <c r="F29" s="8" t="s">
        <v>136</v>
      </c>
      <c r="G29" s="8" t="s">
        <v>46</v>
      </c>
      <c r="H29" s="8" t="s">
        <v>137</v>
      </c>
      <c r="I29" s="8" t="s">
        <v>138</v>
      </c>
      <c r="J29" s="11">
        <f>4+6</f>
        <v>10</v>
      </c>
      <c r="K29" s="11"/>
      <c r="L29" s="8">
        <v>27</v>
      </c>
      <c r="M29" s="6" t="s">
        <v>112</v>
      </c>
    </row>
    <row r="30" customHeight="1" spans="1:13">
      <c r="A30" s="8">
        <v>82541</v>
      </c>
      <c r="B30" s="8" t="s">
        <v>139</v>
      </c>
      <c r="C30" s="8" t="s">
        <v>14</v>
      </c>
      <c r="D30" s="8" t="s">
        <v>15</v>
      </c>
      <c r="E30" s="8" t="s">
        <v>16</v>
      </c>
      <c r="F30" s="8" t="s">
        <v>140</v>
      </c>
      <c r="G30" s="8" t="s">
        <v>141</v>
      </c>
      <c r="H30" s="8" t="s">
        <v>142</v>
      </c>
      <c r="I30" s="8" t="s">
        <v>143</v>
      </c>
      <c r="J30" s="9">
        <f>3+6</f>
        <v>9</v>
      </c>
      <c r="K30" s="9"/>
      <c r="L30" s="8">
        <v>28</v>
      </c>
      <c r="M30" s="6" t="s">
        <v>112</v>
      </c>
    </row>
    <row r="31" customHeight="1" spans="1:13">
      <c r="A31" s="8">
        <v>100014</v>
      </c>
      <c r="B31" s="8" t="s">
        <v>144</v>
      </c>
      <c r="C31" s="8" t="s">
        <v>14</v>
      </c>
      <c r="D31" s="8" t="s">
        <v>15</v>
      </c>
      <c r="E31" s="8" t="s">
        <v>16</v>
      </c>
      <c r="F31" s="8" t="s">
        <v>145</v>
      </c>
      <c r="G31" s="8" t="s">
        <v>95</v>
      </c>
      <c r="H31" s="8" t="s">
        <v>68</v>
      </c>
      <c r="I31" s="8" t="s">
        <v>146</v>
      </c>
      <c r="J31" s="9">
        <f>5+1+2</f>
        <v>8</v>
      </c>
      <c r="K31" s="9"/>
      <c r="L31" s="8">
        <v>29</v>
      </c>
      <c r="M31" s="6" t="s">
        <v>112</v>
      </c>
    </row>
    <row r="32" customHeight="1" spans="1:13">
      <c r="A32" s="8">
        <v>79270</v>
      </c>
      <c r="B32" s="8" t="s">
        <v>147</v>
      </c>
      <c r="C32" s="8" t="s">
        <v>14</v>
      </c>
      <c r="D32" s="8" t="s">
        <v>15</v>
      </c>
      <c r="E32" s="8" t="s">
        <v>16</v>
      </c>
      <c r="F32" s="8" t="s">
        <v>148</v>
      </c>
      <c r="G32" s="8" t="s">
        <v>95</v>
      </c>
      <c r="H32" s="8" t="s">
        <v>149</v>
      </c>
      <c r="I32" s="8" t="s">
        <v>150</v>
      </c>
      <c r="J32" s="9">
        <f>5+3</f>
        <v>8</v>
      </c>
      <c r="K32" s="9"/>
      <c r="L32" s="8">
        <v>30</v>
      </c>
      <c r="M32" s="6" t="s">
        <v>112</v>
      </c>
    </row>
    <row r="33" s="3" customFormat="1" customHeight="1" spans="1:13">
      <c r="A33" s="8">
        <v>97729</v>
      </c>
      <c r="B33" s="8" t="s">
        <v>151</v>
      </c>
      <c r="C33" s="8" t="s">
        <v>14</v>
      </c>
      <c r="D33" s="8" t="s">
        <v>15</v>
      </c>
      <c r="E33" s="8" t="s">
        <v>16</v>
      </c>
      <c r="F33" s="8" t="s">
        <v>152</v>
      </c>
      <c r="G33" s="8" t="s">
        <v>118</v>
      </c>
      <c r="H33" s="8" t="s">
        <v>153</v>
      </c>
      <c r="I33" s="8" t="s">
        <v>154</v>
      </c>
      <c r="J33" s="9">
        <f>7+1</f>
        <v>8</v>
      </c>
      <c r="K33" s="9"/>
      <c r="L33" s="8">
        <v>31</v>
      </c>
      <c r="M33" s="6" t="s">
        <v>112</v>
      </c>
    </row>
    <row r="34" s="3" customFormat="1" customHeight="1" spans="1:13">
      <c r="A34" s="8">
        <v>99876</v>
      </c>
      <c r="B34" s="8" t="s">
        <v>155</v>
      </c>
      <c r="C34" s="8" t="s">
        <v>14</v>
      </c>
      <c r="D34" s="8" t="s">
        <v>15</v>
      </c>
      <c r="E34" s="8" t="s">
        <v>16</v>
      </c>
      <c r="F34" s="8" t="s">
        <v>156</v>
      </c>
      <c r="G34" s="8" t="s">
        <v>157</v>
      </c>
      <c r="H34" s="8" t="s">
        <v>158</v>
      </c>
      <c r="I34" s="8" t="s">
        <v>159</v>
      </c>
      <c r="J34" s="9">
        <f>5</f>
        <v>5</v>
      </c>
      <c r="K34" s="9"/>
      <c r="L34" s="8">
        <v>32</v>
      </c>
      <c r="M34" s="6" t="s">
        <v>112</v>
      </c>
    </row>
    <row r="35" s="3" customFormat="1" customHeight="1" spans="1:13">
      <c r="A35" s="8">
        <v>69846</v>
      </c>
      <c r="B35" s="8" t="s">
        <v>160</v>
      </c>
      <c r="C35" s="8" t="s">
        <v>14</v>
      </c>
      <c r="D35" s="8" t="s">
        <v>15</v>
      </c>
      <c r="E35" s="8" t="s">
        <v>16</v>
      </c>
      <c r="F35" s="8" t="s">
        <v>161</v>
      </c>
      <c r="G35" s="8" t="s">
        <v>162</v>
      </c>
      <c r="H35" s="8" t="s">
        <v>163</v>
      </c>
      <c r="I35" s="8" t="s">
        <v>164</v>
      </c>
      <c r="J35" s="9">
        <f>3+2</f>
        <v>5</v>
      </c>
      <c r="K35" s="9"/>
      <c r="L35" s="8">
        <v>33</v>
      </c>
      <c r="M35" s="6" t="s">
        <v>112</v>
      </c>
    </row>
    <row r="36" customHeight="1" spans="1:13">
      <c r="A36" s="8">
        <v>98579</v>
      </c>
      <c r="B36" s="8" t="s">
        <v>165</v>
      </c>
      <c r="C36" s="8" t="s">
        <v>14</v>
      </c>
      <c r="D36" s="8" t="s">
        <v>15</v>
      </c>
      <c r="E36" s="8" t="s">
        <v>16</v>
      </c>
      <c r="F36" s="8" t="s">
        <v>166</v>
      </c>
      <c r="G36" s="8" t="s">
        <v>46</v>
      </c>
      <c r="H36" s="8" t="s">
        <v>167</v>
      </c>
      <c r="I36" s="8" t="s">
        <v>168</v>
      </c>
      <c r="J36" s="9">
        <f>4</f>
        <v>4</v>
      </c>
      <c r="K36" s="9"/>
      <c r="L36" s="8">
        <v>34</v>
      </c>
      <c r="M36" s="6" t="s">
        <v>112</v>
      </c>
    </row>
    <row r="37" customHeight="1" spans="1:13">
      <c r="A37" s="8">
        <v>76957</v>
      </c>
      <c r="B37" s="8" t="s">
        <v>169</v>
      </c>
      <c r="C37" s="8" t="s">
        <v>14</v>
      </c>
      <c r="D37" s="8" t="s">
        <v>15</v>
      </c>
      <c r="E37" s="8" t="s">
        <v>16</v>
      </c>
      <c r="F37" s="8" t="s">
        <v>170</v>
      </c>
      <c r="G37" s="8" t="s">
        <v>171</v>
      </c>
      <c r="H37" s="8" t="s">
        <v>172</v>
      </c>
      <c r="I37" s="8" t="s">
        <v>173</v>
      </c>
      <c r="J37" s="11">
        <f>1+1+2</f>
        <v>4</v>
      </c>
      <c r="K37" s="11"/>
      <c r="L37" s="8">
        <v>35</v>
      </c>
      <c r="M37" s="6" t="s">
        <v>112</v>
      </c>
    </row>
    <row r="38" customHeight="1" spans="1:13">
      <c r="A38" s="8">
        <v>82357</v>
      </c>
      <c r="B38" s="8" t="s">
        <v>174</v>
      </c>
      <c r="C38" s="8" t="s">
        <v>14</v>
      </c>
      <c r="D38" s="8" t="s">
        <v>15</v>
      </c>
      <c r="E38" s="8" t="s">
        <v>16</v>
      </c>
      <c r="F38" s="8" t="s">
        <v>175</v>
      </c>
      <c r="G38" s="8" t="s">
        <v>176</v>
      </c>
      <c r="H38" s="8" t="s">
        <v>177</v>
      </c>
      <c r="I38" s="8" t="s">
        <v>178</v>
      </c>
      <c r="J38" s="9">
        <f>3</f>
        <v>3</v>
      </c>
      <c r="K38" s="9"/>
      <c r="L38" s="8">
        <v>36</v>
      </c>
      <c r="M38" s="6" t="s">
        <v>112</v>
      </c>
    </row>
    <row r="39" customHeight="1" spans="1:13">
      <c r="A39" s="8">
        <v>69929</v>
      </c>
      <c r="B39" s="8" t="s">
        <v>179</v>
      </c>
      <c r="C39" s="8" t="s">
        <v>14</v>
      </c>
      <c r="D39" s="8" t="s">
        <v>15</v>
      </c>
      <c r="E39" s="8" t="s">
        <v>16</v>
      </c>
      <c r="F39" s="8" t="s">
        <v>180</v>
      </c>
      <c r="G39" s="8" t="s">
        <v>162</v>
      </c>
      <c r="H39" s="8" t="s">
        <v>163</v>
      </c>
      <c r="I39" s="8" t="s">
        <v>181</v>
      </c>
      <c r="J39" s="9">
        <f>1</f>
        <v>1</v>
      </c>
      <c r="K39" s="9"/>
      <c r="L39" s="8">
        <v>37</v>
      </c>
      <c r="M39" s="6" t="s">
        <v>112</v>
      </c>
    </row>
    <row r="40" customHeight="1" spans="1:13">
      <c r="A40" s="8"/>
      <c r="B40" s="8"/>
      <c r="C40" s="8"/>
      <c r="D40" s="8"/>
      <c r="E40" s="8"/>
      <c r="F40" s="8"/>
      <c r="G40" s="8"/>
      <c r="H40" s="8"/>
      <c r="I40" s="8"/>
      <c r="J40" s="9"/>
      <c r="K40" s="9"/>
      <c r="L40" s="8"/>
      <c r="M40" s="6"/>
    </row>
    <row r="41" s="2" customFormat="1" customHeight="1" spans="1:13">
      <c r="A41" s="9">
        <v>89819</v>
      </c>
      <c r="B41" s="9" t="s">
        <v>182</v>
      </c>
      <c r="C41" s="9" t="s">
        <v>14</v>
      </c>
      <c r="D41" s="9" t="s">
        <v>15</v>
      </c>
      <c r="E41" s="9" t="s">
        <v>183</v>
      </c>
      <c r="F41" s="9" t="s">
        <v>184</v>
      </c>
      <c r="G41" s="9" t="s">
        <v>185</v>
      </c>
      <c r="H41" s="9" t="s">
        <v>186</v>
      </c>
      <c r="I41" s="9" t="s">
        <v>187</v>
      </c>
      <c r="J41" s="9">
        <v>44</v>
      </c>
      <c r="K41" s="9"/>
      <c r="L41" s="8">
        <v>1</v>
      </c>
      <c r="M41" s="10" t="s">
        <v>21</v>
      </c>
    </row>
    <row r="42" s="2" customFormat="1" customHeight="1" spans="1:13">
      <c r="A42" s="9">
        <v>100815</v>
      </c>
      <c r="B42" s="9" t="s">
        <v>188</v>
      </c>
      <c r="C42" s="9" t="s">
        <v>14</v>
      </c>
      <c r="D42" s="9" t="s">
        <v>15</v>
      </c>
      <c r="E42" s="9" t="s">
        <v>183</v>
      </c>
      <c r="F42" s="9" t="s">
        <v>189</v>
      </c>
      <c r="G42" s="9" t="s">
        <v>30</v>
      </c>
      <c r="H42" s="9" t="s">
        <v>31</v>
      </c>
      <c r="I42" s="9" t="s">
        <v>190</v>
      </c>
      <c r="J42" s="9">
        <v>39</v>
      </c>
      <c r="K42" s="9"/>
      <c r="L42" s="8">
        <v>2</v>
      </c>
      <c r="M42" s="10" t="s">
        <v>27</v>
      </c>
    </row>
    <row r="43" s="2" customFormat="1" customHeight="1" spans="1:13">
      <c r="A43" s="9">
        <v>102245</v>
      </c>
      <c r="B43" s="9" t="s">
        <v>191</v>
      </c>
      <c r="C43" s="9" t="s">
        <v>14</v>
      </c>
      <c r="D43" s="9" t="s">
        <v>15</v>
      </c>
      <c r="E43" s="9" t="s">
        <v>183</v>
      </c>
      <c r="F43" s="9" t="s">
        <v>192</v>
      </c>
      <c r="G43" s="9" t="s">
        <v>95</v>
      </c>
      <c r="H43" s="9" t="s">
        <v>193</v>
      </c>
      <c r="I43" s="9" t="s">
        <v>194</v>
      </c>
      <c r="J43" s="9">
        <v>31</v>
      </c>
      <c r="K43" s="9"/>
      <c r="L43" s="8">
        <v>3</v>
      </c>
      <c r="M43" s="10" t="s">
        <v>33</v>
      </c>
    </row>
    <row r="44" s="2" customFormat="1" customHeight="1" spans="1:13">
      <c r="A44" s="9">
        <v>83934</v>
      </c>
      <c r="B44" s="9" t="s">
        <v>195</v>
      </c>
      <c r="C44" s="9" t="s">
        <v>14</v>
      </c>
      <c r="D44" s="9" t="s">
        <v>15</v>
      </c>
      <c r="E44" s="9" t="s">
        <v>183</v>
      </c>
      <c r="F44" s="9" t="s">
        <v>196</v>
      </c>
      <c r="G44" s="9" t="s">
        <v>197</v>
      </c>
      <c r="H44" s="9" t="s">
        <v>198</v>
      </c>
      <c r="I44" s="9" t="s">
        <v>199</v>
      </c>
      <c r="J44" s="9">
        <v>12</v>
      </c>
      <c r="K44" s="9"/>
      <c r="L44" s="8">
        <v>4</v>
      </c>
      <c r="M44" s="7" t="s">
        <v>54</v>
      </c>
    </row>
    <row r="45" s="2" customFormat="1" customHeight="1" spans="1:13">
      <c r="A45" s="9">
        <v>98405</v>
      </c>
      <c r="B45" s="9" t="s">
        <v>200</v>
      </c>
      <c r="C45" s="9" t="s">
        <v>14</v>
      </c>
      <c r="D45" s="9" t="s">
        <v>15</v>
      </c>
      <c r="E45" s="9" t="s">
        <v>183</v>
      </c>
      <c r="F45" s="9" t="s">
        <v>201</v>
      </c>
      <c r="G45" s="9" t="s">
        <v>95</v>
      </c>
      <c r="H45" s="9" t="s">
        <v>202</v>
      </c>
      <c r="I45" s="9" t="s">
        <v>203</v>
      </c>
      <c r="J45" s="9">
        <v>11</v>
      </c>
      <c r="K45" s="9"/>
      <c r="L45" s="8">
        <v>5</v>
      </c>
      <c r="M45" s="7" t="s">
        <v>54</v>
      </c>
    </row>
    <row r="46" s="2" customFormat="1" customHeight="1" spans="1:13">
      <c r="A46" s="9">
        <v>76657</v>
      </c>
      <c r="B46" s="9" t="s">
        <v>204</v>
      </c>
      <c r="C46" s="9" t="s">
        <v>14</v>
      </c>
      <c r="D46" s="9" t="s">
        <v>15</v>
      </c>
      <c r="E46" s="9" t="s">
        <v>183</v>
      </c>
      <c r="F46" s="9" t="s">
        <v>205</v>
      </c>
      <c r="G46" s="9" t="s">
        <v>95</v>
      </c>
      <c r="H46" s="9" t="s">
        <v>149</v>
      </c>
      <c r="I46" s="9" t="s">
        <v>206</v>
      </c>
      <c r="J46" s="9">
        <v>9</v>
      </c>
      <c r="K46" s="9"/>
      <c r="L46" s="8">
        <v>6</v>
      </c>
      <c r="M46" s="7" t="s">
        <v>112</v>
      </c>
    </row>
    <row r="47" s="2" customFormat="1" customHeight="1" spans="1:13">
      <c r="A47" s="9">
        <v>102224</v>
      </c>
      <c r="B47" s="9" t="s">
        <v>207</v>
      </c>
      <c r="C47" s="9" t="s">
        <v>14</v>
      </c>
      <c r="D47" s="9" t="s">
        <v>15</v>
      </c>
      <c r="E47" s="9" t="s">
        <v>183</v>
      </c>
      <c r="F47" s="9" t="s">
        <v>208</v>
      </c>
      <c r="G47" s="9" t="s">
        <v>95</v>
      </c>
      <c r="H47" s="9" t="s">
        <v>209</v>
      </c>
      <c r="I47" s="9" t="s">
        <v>210</v>
      </c>
      <c r="J47" s="9">
        <v>8</v>
      </c>
      <c r="K47" s="9"/>
      <c r="L47" s="8">
        <v>7</v>
      </c>
      <c r="M47" s="7" t="s">
        <v>112</v>
      </c>
    </row>
    <row r="48" s="2" customFormat="1" customHeight="1" spans="1:13">
      <c r="A48" s="9">
        <v>100166</v>
      </c>
      <c r="B48" s="9" t="s">
        <v>211</v>
      </c>
      <c r="C48" s="9" t="s">
        <v>14</v>
      </c>
      <c r="D48" s="9" t="s">
        <v>15</v>
      </c>
      <c r="E48" s="9" t="s">
        <v>183</v>
      </c>
      <c r="F48" s="9" t="s">
        <v>212</v>
      </c>
      <c r="G48" s="9" t="s">
        <v>213</v>
      </c>
      <c r="H48" s="9" t="s">
        <v>214</v>
      </c>
      <c r="I48" s="9" t="s">
        <v>215</v>
      </c>
      <c r="J48" s="9">
        <v>8</v>
      </c>
      <c r="K48" s="9"/>
      <c r="L48" s="8">
        <v>8</v>
      </c>
      <c r="M48" s="7" t="s">
        <v>112</v>
      </c>
    </row>
    <row r="49" s="2" customFormat="1" customHeight="1" spans="1:13">
      <c r="A49" s="9">
        <v>102237</v>
      </c>
      <c r="B49" s="9" t="s">
        <v>216</v>
      </c>
      <c r="C49" s="9" t="s">
        <v>14</v>
      </c>
      <c r="D49" s="9" t="s">
        <v>15</v>
      </c>
      <c r="E49" s="9" t="s">
        <v>183</v>
      </c>
      <c r="F49" s="9" t="s">
        <v>217</v>
      </c>
      <c r="G49" s="9" t="s">
        <v>95</v>
      </c>
      <c r="H49" s="9" t="s">
        <v>209</v>
      </c>
      <c r="I49" s="9" t="s">
        <v>218</v>
      </c>
      <c r="J49" s="9">
        <v>5</v>
      </c>
      <c r="K49" s="9"/>
      <c r="L49" s="8">
        <v>9</v>
      </c>
      <c r="M49" s="7" t="s">
        <v>112</v>
      </c>
    </row>
    <row r="50" s="2" customFormat="1" customHeight="1" spans="1:13">
      <c r="A50" s="9">
        <v>106782</v>
      </c>
      <c r="B50" s="9" t="s">
        <v>219</v>
      </c>
      <c r="C50" s="9" t="s">
        <v>14</v>
      </c>
      <c r="D50" s="9" t="s">
        <v>15</v>
      </c>
      <c r="E50" s="9" t="s">
        <v>183</v>
      </c>
      <c r="F50" s="9" t="s">
        <v>220</v>
      </c>
      <c r="G50" s="9" t="s">
        <v>95</v>
      </c>
      <c r="H50" s="9" t="s">
        <v>221</v>
      </c>
      <c r="I50" s="9" t="s">
        <v>222</v>
      </c>
      <c r="J50" s="9">
        <v>1</v>
      </c>
      <c r="K50" s="9"/>
      <c r="L50" s="8">
        <v>10</v>
      </c>
      <c r="M50" s="7" t="s">
        <v>112</v>
      </c>
    </row>
    <row r="51" customHeight="1" spans="1:13">
      <c r="A51" s="8"/>
      <c r="B51" s="8"/>
      <c r="C51" s="8"/>
      <c r="D51" s="8"/>
      <c r="E51" s="8"/>
      <c r="F51" s="8"/>
      <c r="G51" s="8"/>
      <c r="H51" s="8"/>
      <c r="I51" s="8"/>
      <c r="J51" s="9"/>
      <c r="K51" s="9"/>
      <c r="L51" s="8"/>
      <c r="M51" s="6"/>
    </row>
    <row r="52" s="1" customFormat="1" customHeight="1" spans="1:13">
      <c r="A52" s="6" t="s">
        <v>1</v>
      </c>
      <c r="B52" s="6" t="s">
        <v>2</v>
      </c>
      <c r="C52" s="6" t="s">
        <v>3</v>
      </c>
      <c r="D52" s="6" t="s">
        <v>4</v>
      </c>
      <c r="E52" s="6" t="s">
        <v>5</v>
      </c>
      <c r="F52" s="6" t="s">
        <v>6</v>
      </c>
      <c r="G52" s="6" t="s">
        <v>7</v>
      </c>
      <c r="H52" s="6" t="s">
        <v>8</v>
      </c>
      <c r="I52" s="6" t="s">
        <v>9</v>
      </c>
      <c r="J52" s="6" t="s">
        <v>223</v>
      </c>
      <c r="K52" s="6" t="s">
        <v>224</v>
      </c>
      <c r="L52" s="6" t="s">
        <v>11</v>
      </c>
      <c r="M52" s="6" t="s">
        <v>12</v>
      </c>
    </row>
    <row r="53" s="4" customFormat="1" customHeight="1" spans="1:13">
      <c r="A53" s="8">
        <v>96169</v>
      </c>
      <c r="B53" s="8" t="s">
        <v>225</v>
      </c>
      <c r="C53" s="8" t="s">
        <v>14</v>
      </c>
      <c r="D53" s="8" t="s">
        <v>226</v>
      </c>
      <c r="E53" s="8" t="s">
        <v>16</v>
      </c>
      <c r="F53" s="8" t="s">
        <v>227</v>
      </c>
      <c r="G53" s="8" t="s">
        <v>228</v>
      </c>
      <c r="H53" s="8" t="s">
        <v>229</v>
      </c>
      <c r="I53" s="8" t="s">
        <v>230</v>
      </c>
      <c r="J53" s="8">
        <v>50</v>
      </c>
      <c r="K53" s="8" t="s">
        <v>231</v>
      </c>
      <c r="L53" s="8">
        <v>1</v>
      </c>
      <c r="M53" s="10" t="s">
        <v>21</v>
      </c>
    </row>
    <row r="54" s="4" customFormat="1" customHeight="1" spans="1:13">
      <c r="A54" s="8">
        <v>96117</v>
      </c>
      <c r="B54" s="8" t="s">
        <v>232</v>
      </c>
      <c r="C54" s="8" t="s">
        <v>14</v>
      </c>
      <c r="D54" s="8" t="s">
        <v>226</v>
      </c>
      <c r="E54" s="8" t="s">
        <v>16</v>
      </c>
      <c r="F54" s="8" t="s">
        <v>233</v>
      </c>
      <c r="G54" s="8" t="s">
        <v>228</v>
      </c>
      <c r="H54" s="8" t="s">
        <v>229</v>
      </c>
      <c r="I54" s="8" t="s">
        <v>234</v>
      </c>
      <c r="J54" s="8">
        <v>50</v>
      </c>
      <c r="K54" s="8" t="s">
        <v>235</v>
      </c>
      <c r="L54" s="8">
        <v>2</v>
      </c>
      <c r="M54" s="10" t="s">
        <v>27</v>
      </c>
    </row>
    <row r="55" s="4" customFormat="1" customHeight="1" spans="1:13">
      <c r="A55" s="8">
        <v>76571</v>
      </c>
      <c r="B55" s="8" t="s">
        <v>236</v>
      </c>
      <c r="C55" s="8" t="s">
        <v>14</v>
      </c>
      <c r="D55" s="8" t="s">
        <v>226</v>
      </c>
      <c r="E55" s="8" t="s">
        <v>16</v>
      </c>
      <c r="F55" s="8" t="s">
        <v>237</v>
      </c>
      <c r="G55" s="8" t="s">
        <v>238</v>
      </c>
      <c r="H55" s="8" t="s">
        <v>239</v>
      </c>
      <c r="I55" s="8" t="s">
        <v>240</v>
      </c>
      <c r="J55" s="8">
        <v>50</v>
      </c>
      <c r="K55" s="8" t="s">
        <v>241</v>
      </c>
      <c r="L55" s="8">
        <v>3</v>
      </c>
      <c r="M55" s="10" t="s">
        <v>33</v>
      </c>
    </row>
    <row r="56" s="4" customFormat="1" customHeight="1" spans="1:13">
      <c r="A56" s="8">
        <v>96654</v>
      </c>
      <c r="B56" s="8" t="s">
        <v>242</v>
      </c>
      <c r="C56" s="8" t="s">
        <v>14</v>
      </c>
      <c r="D56" s="8" t="s">
        <v>226</v>
      </c>
      <c r="E56" s="8" t="s">
        <v>16</v>
      </c>
      <c r="F56" s="8" t="s">
        <v>243</v>
      </c>
      <c r="G56" s="8" t="s">
        <v>228</v>
      </c>
      <c r="H56" s="8" t="s">
        <v>229</v>
      </c>
      <c r="I56" s="8" t="s">
        <v>244</v>
      </c>
      <c r="J56" s="8">
        <v>50</v>
      </c>
      <c r="K56" s="8" t="s">
        <v>245</v>
      </c>
      <c r="L56" s="8">
        <v>4</v>
      </c>
      <c r="M56" s="6" t="s">
        <v>54</v>
      </c>
    </row>
    <row r="57" s="4" customFormat="1" customHeight="1" spans="1:13">
      <c r="A57" s="8">
        <v>76893</v>
      </c>
      <c r="B57" s="8" t="s">
        <v>246</v>
      </c>
      <c r="C57" s="8" t="s">
        <v>14</v>
      </c>
      <c r="D57" s="8" t="s">
        <v>226</v>
      </c>
      <c r="E57" s="8" t="s">
        <v>16</v>
      </c>
      <c r="F57" s="8" t="s">
        <v>247</v>
      </c>
      <c r="G57" s="8" t="s">
        <v>238</v>
      </c>
      <c r="H57" s="8" t="s">
        <v>248</v>
      </c>
      <c r="I57" s="8" t="s">
        <v>249</v>
      </c>
      <c r="J57" s="8">
        <v>50</v>
      </c>
      <c r="K57" s="8" t="s">
        <v>250</v>
      </c>
      <c r="L57" s="8">
        <v>5</v>
      </c>
      <c r="M57" s="6" t="s">
        <v>54</v>
      </c>
    </row>
    <row r="58" s="4" customFormat="1" customHeight="1" spans="1:13">
      <c r="A58" s="8">
        <v>99990</v>
      </c>
      <c r="B58" s="8" t="s">
        <v>251</v>
      </c>
      <c r="C58" s="8" t="s">
        <v>14</v>
      </c>
      <c r="D58" s="8" t="s">
        <v>226</v>
      </c>
      <c r="E58" s="8" t="s">
        <v>16</v>
      </c>
      <c r="F58" s="8" t="s">
        <v>252</v>
      </c>
      <c r="G58" s="8" t="s">
        <v>253</v>
      </c>
      <c r="H58" s="8" t="s">
        <v>254</v>
      </c>
      <c r="I58" s="8" t="s">
        <v>255</v>
      </c>
      <c r="J58" s="8">
        <v>50</v>
      </c>
      <c r="K58" s="8" t="s">
        <v>256</v>
      </c>
      <c r="L58" s="8">
        <v>6</v>
      </c>
      <c r="M58" s="6" t="s">
        <v>54</v>
      </c>
    </row>
    <row r="59" s="4" customFormat="1" customHeight="1" spans="1:13">
      <c r="A59" s="8">
        <v>78243</v>
      </c>
      <c r="B59" s="8" t="s">
        <v>257</v>
      </c>
      <c r="C59" s="8" t="s">
        <v>14</v>
      </c>
      <c r="D59" s="8" t="s">
        <v>226</v>
      </c>
      <c r="E59" s="8" t="s">
        <v>16</v>
      </c>
      <c r="F59" s="8" t="s">
        <v>258</v>
      </c>
      <c r="G59" s="8" t="s">
        <v>228</v>
      </c>
      <c r="H59" s="8" t="s">
        <v>229</v>
      </c>
      <c r="I59" s="8" t="s">
        <v>259</v>
      </c>
      <c r="J59" s="8">
        <v>50</v>
      </c>
      <c r="K59" s="8" t="s">
        <v>260</v>
      </c>
      <c r="L59" s="8">
        <v>7</v>
      </c>
      <c r="M59" s="6" t="s">
        <v>54</v>
      </c>
    </row>
    <row r="60" s="4" customFormat="1" customHeight="1" spans="1:13">
      <c r="A60" s="8">
        <v>76906</v>
      </c>
      <c r="B60" s="8" t="s">
        <v>261</v>
      </c>
      <c r="C60" s="8" t="s">
        <v>14</v>
      </c>
      <c r="D60" s="8" t="s">
        <v>226</v>
      </c>
      <c r="E60" s="8" t="s">
        <v>16</v>
      </c>
      <c r="F60" s="8" t="s">
        <v>262</v>
      </c>
      <c r="G60" s="8" t="s">
        <v>238</v>
      </c>
      <c r="H60" s="8" t="s">
        <v>248</v>
      </c>
      <c r="I60" s="8" t="s">
        <v>263</v>
      </c>
      <c r="J60" s="8">
        <v>50</v>
      </c>
      <c r="K60" s="8" t="s">
        <v>264</v>
      </c>
      <c r="L60" s="8">
        <v>8</v>
      </c>
      <c r="M60" s="6" t="s">
        <v>54</v>
      </c>
    </row>
    <row r="61" s="4" customFormat="1" customHeight="1" spans="1:13">
      <c r="A61" s="8">
        <v>66998</v>
      </c>
      <c r="B61" s="8" t="s">
        <v>265</v>
      </c>
      <c r="C61" s="8" t="s">
        <v>14</v>
      </c>
      <c r="D61" s="8" t="s">
        <v>226</v>
      </c>
      <c r="E61" s="8" t="s">
        <v>16</v>
      </c>
      <c r="F61" s="8" t="s">
        <v>266</v>
      </c>
      <c r="G61" s="8" t="s">
        <v>238</v>
      </c>
      <c r="H61" s="8" t="s">
        <v>267</v>
      </c>
      <c r="I61" s="8" t="s">
        <v>268</v>
      </c>
      <c r="J61" s="8">
        <v>50</v>
      </c>
      <c r="K61" s="8" t="s">
        <v>269</v>
      </c>
      <c r="L61" s="8">
        <v>9</v>
      </c>
      <c r="M61" s="6" t="s">
        <v>54</v>
      </c>
    </row>
    <row r="62" s="4" customFormat="1" customHeight="1" spans="1:13">
      <c r="A62" s="8">
        <v>76629</v>
      </c>
      <c r="B62" s="8" t="s">
        <v>270</v>
      </c>
      <c r="C62" s="8" t="s">
        <v>14</v>
      </c>
      <c r="D62" s="8" t="s">
        <v>226</v>
      </c>
      <c r="E62" s="8" t="s">
        <v>16</v>
      </c>
      <c r="F62" s="8" t="s">
        <v>271</v>
      </c>
      <c r="G62" s="8" t="s">
        <v>62</v>
      </c>
      <c r="H62" s="8" t="s">
        <v>272</v>
      </c>
      <c r="I62" s="8" t="s">
        <v>273</v>
      </c>
      <c r="J62" s="8">
        <v>50</v>
      </c>
      <c r="K62" s="8" t="s">
        <v>274</v>
      </c>
      <c r="L62" s="8">
        <v>10</v>
      </c>
      <c r="M62" s="6" t="s">
        <v>54</v>
      </c>
    </row>
    <row r="63" s="4" customFormat="1" customHeight="1" spans="1:13">
      <c r="A63" s="8">
        <v>66697</v>
      </c>
      <c r="B63" s="8" t="s">
        <v>275</v>
      </c>
      <c r="C63" s="8" t="s">
        <v>14</v>
      </c>
      <c r="D63" s="8" t="s">
        <v>226</v>
      </c>
      <c r="E63" s="8" t="s">
        <v>16</v>
      </c>
      <c r="F63" s="8" t="s">
        <v>276</v>
      </c>
      <c r="G63" s="8" t="s">
        <v>277</v>
      </c>
      <c r="H63" s="8" t="s">
        <v>278</v>
      </c>
      <c r="I63" s="8" t="s">
        <v>279</v>
      </c>
      <c r="J63" s="8">
        <v>50</v>
      </c>
      <c r="K63" s="8" t="s">
        <v>280</v>
      </c>
      <c r="L63" s="8">
        <v>11</v>
      </c>
      <c r="M63" s="6" t="s">
        <v>112</v>
      </c>
    </row>
    <row r="64" s="4" customFormat="1" customHeight="1" spans="1:13">
      <c r="A64" s="8">
        <v>82102</v>
      </c>
      <c r="B64" s="8" t="s">
        <v>281</v>
      </c>
      <c r="C64" s="8" t="s">
        <v>14</v>
      </c>
      <c r="D64" s="8" t="s">
        <v>226</v>
      </c>
      <c r="E64" s="8" t="s">
        <v>16</v>
      </c>
      <c r="F64" s="8" t="s">
        <v>282</v>
      </c>
      <c r="G64" s="8" t="s">
        <v>283</v>
      </c>
      <c r="H64" s="8" t="s">
        <v>284</v>
      </c>
      <c r="I64" s="8" t="s">
        <v>285</v>
      </c>
      <c r="J64" s="8">
        <v>48</v>
      </c>
      <c r="K64" s="8" t="s">
        <v>286</v>
      </c>
      <c r="L64" s="8">
        <v>12</v>
      </c>
      <c r="M64" s="6" t="s">
        <v>112</v>
      </c>
    </row>
    <row r="65" s="4" customFormat="1" customHeight="1" spans="1:13">
      <c r="A65" s="8">
        <v>82118</v>
      </c>
      <c r="B65" s="8" t="s">
        <v>287</v>
      </c>
      <c r="C65" s="8" t="s">
        <v>14</v>
      </c>
      <c r="D65" s="8" t="s">
        <v>226</v>
      </c>
      <c r="E65" s="8" t="s">
        <v>16</v>
      </c>
      <c r="F65" s="8" t="s">
        <v>288</v>
      </c>
      <c r="G65" s="8" t="s">
        <v>283</v>
      </c>
      <c r="H65" s="8" t="s">
        <v>284</v>
      </c>
      <c r="I65" s="8" t="s">
        <v>289</v>
      </c>
      <c r="J65" s="8">
        <v>48</v>
      </c>
      <c r="K65" s="8" t="s">
        <v>290</v>
      </c>
      <c r="L65" s="8">
        <v>13</v>
      </c>
      <c r="M65" s="6" t="s">
        <v>112</v>
      </c>
    </row>
    <row r="66" s="4" customFormat="1" customHeight="1" spans="1:13">
      <c r="A66" s="8">
        <v>82139</v>
      </c>
      <c r="B66" s="8" t="s">
        <v>291</v>
      </c>
      <c r="C66" s="8" t="s">
        <v>14</v>
      </c>
      <c r="D66" s="8" t="s">
        <v>226</v>
      </c>
      <c r="E66" s="8" t="s">
        <v>16</v>
      </c>
      <c r="F66" s="8" t="s">
        <v>292</v>
      </c>
      <c r="G66" s="8" t="s">
        <v>283</v>
      </c>
      <c r="H66" s="8" t="s">
        <v>284</v>
      </c>
      <c r="I66" s="8" t="s">
        <v>293</v>
      </c>
      <c r="J66" s="8">
        <v>48</v>
      </c>
      <c r="K66" s="8" t="s">
        <v>294</v>
      </c>
      <c r="L66" s="8">
        <v>14</v>
      </c>
      <c r="M66" s="6" t="s">
        <v>112</v>
      </c>
    </row>
    <row r="67" s="4" customFormat="1" customHeight="1" spans="1:13">
      <c r="A67" s="8">
        <v>76929</v>
      </c>
      <c r="B67" s="8" t="s">
        <v>295</v>
      </c>
      <c r="C67" s="8" t="s">
        <v>14</v>
      </c>
      <c r="D67" s="8" t="s">
        <v>226</v>
      </c>
      <c r="E67" s="8" t="s">
        <v>16</v>
      </c>
      <c r="F67" s="8" t="s">
        <v>296</v>
      </c>
      <c r="G67" s="8" t="s">
        <v>238</v>
      </c>
      <c r="H67" s="8" t="s">
        <v>297</v>
      </c>
      <c r="I67" s="8" t="s">
        <v>298</v>
      </c>
      <c r="J67" s="8">
        <v>46</v>
      </c>
      <c r="K67" s="8" t="s">
        <v>299</v>
      </c>
      <c r="L67" s="8">
        <v>15</v>
      </c>
      <c r="M67" s="6" t="s">
        <v>112</v>
      </c>
    </row>
    <row r="68" s="4" customFormat="1" customHeight="1" spans="1:13">
      <c r="A68" s="8">
        <v>76916</v>
      </c>
      <c r="B68" s="8" t="s">
        <v>300</v>
      </c>
      <c r="C68" s="8" t="s">
        <v>14</v>
      </c>
      <c r="D68" s="8" t="s">
        <v>226</v>
      </c>
      <c r="E68" s="8" t="s">
        <v>16</v>
      </c>
      <c r="F68" s="8" t="s">
        <v>301</v>
      </c>
      <c r="G68" s="8" t="s">
        <v>238</v>
      </c>
      <c r="H68" s="8" t="s">
        <v>302</v>
      </c>
      <c r="I68" s="8" t="s">
        <v>303</v>
      </c>
      <c r="J68" s="8">
        <v>40</v>
      </c>
      <c r="K68" s="8" t="s">
        <v>304</v>
      </c>
      <c r="L68" s="8">
        <v>16</v>
      </c>
      <c r="M68" s="6" t="s">
        <v>112</v>
      </c>
    </row>
    <row r="69" s="4" customFormat="1" customHeight="1" spans="1:13">
      <c r="A69" s="8">
        <v>96545</v>
      </c>
      <c r="B69" s="8" t="s">
        <v>305</v>
      </c>
      <c r="C69" s="8" t="s">
        <v>14</v>
      </c>
      <c r="D69" s="8" t="s">
        <v>226</v>
      </c>
      <c r="E69" s="8" t="s">
        <v>16</v>
      </c>
      <c r="F69" s="8" t="s">
        <v>306</v>
      </c>
      <c r="G69" s="8" t="s">
        <v>253</v>
      </c>
      <c r="H69" s="8" t="s">
        <v>254</v>
      </c>
      <c r="I69" s="8" t="s">
        <v>307</v>
      </c>
      <c r="J69" s="8">
        <v>40</v>
      </c>
      <c r="K69" s="8" t="s">
        <v>308</v>
      </c>
      <c r="L69" s="8">
        <v>17</v>
      </c>
      <c r="M69" s="6" t="s">
        <v>112</v>
      </c>
    </row>
    <row r="70" s="4" customFormat="1" customHeight="1" spans="1:13">
      <c r="A70" s="8">
        <v>82128</v>
      </c>
      <c r="B70" s="8" t="s">
        <v>309</v>
      </c>
      <c r="C70" s="8" t="s">
        <v>14</v>
      </c>
      <c r="D70" s="8" t="s">
        <v>226</v>
      </c>
      <c r="E70" s="8" t="s">
        <v>16</v>
      </c>
      <c r="F70" s="8" t="s">
        <v>310</v>
      </c>
      <c r="G70" s="8" t="s">
        <v>283</v>
      </c>
      <c r="H70" s="8" t="s">
        <v>284</v>
      </c>
      <c r="I70" s="8" t="s">
        <v>311</v>
      </c>
      <c r="J70" s="8">
        <v>38</v>
      </c>
      <c r="K70" s="8" t="s">
        <v>312</v>
      </c>
      <c r="L70" s="8">
        <v>18</v>
      </c>
      <c r="M70" s="6" t="s">
        <v>112</v>
      </c>
    </row>
    <row r="71" s="4" customFormat="1" customHeight="1" spans="1:13">
      <c r="A71" s="8">
        <v>76581</v>
      </c>
      <c r="B71" s="8" t="s">
        <v>313</v>
      </c>
      <c r="C71" s="8" t="s">
        <v>14</v>
      </c>
      <c r="D71" s="8" t="s">
        <v>226</v>
      </c>
      <c r="E71" s="8" t="s">
        <v>16</v>
      </c>
      <c r="F71" s="8" t="s">
        <v>314</v>
      </c>
      <c r="G71" s="8" t="s">
        <v>62</v>
      </c>
      <c r="H71" s="8" t="s">
        <v>272</v>
      </c>
      <c r="I71" s="8" t="s">
        <v>315</v>
      </c>
      <c r="J71" s="8">
        <v>35</v>
      </c>
      <c r="K71" s="12" t="s">
        <v>316</v>
      </c>
      <c r="L71" s="8">
        <v>19</v>
      </c>
      <c r="M71" s="6" t="s">
        <v>112</v>
      </c>
    </row>
  </sheetData>
  <sortState ref="A2:N40">
    <sortCondition ref="J2" descending="1"/>
  </sortState>
  <mergeCells count="1">
    <mergeCell ref="A1:M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上海巍高-胡灵</cp:lastModifiedBy>
  <dcterms:created xsi:type="dcterms:W3CDTF">2026-07-01T06:01:00Z</dcterms:created>
  <cp:lastPrinted>2026-07-08T05:41:00Z</cp:lastPrinted>
  <dcterms:modified xsi:type="dcterms:W3CDTF">2026-07-21T01:26:18Z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F7B058E35128421CBC9E74D773BB2AA7_13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